
<file path=[Content_Types].xml><?xml version="1.0" encoding="utf-8"?>
<Types xmlns="http://schemas.openxmlformats.org/package/2006/content-types">
  <Default Extension="emf" ContentType="image/x-emf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614"/>
  <workbookPr showInkAnnotation="0" defaultThemeVersion="166925"/>
  <mc:AlternateContent xmlns:mc="http://schemas.openxmlformats.org/markup-compatibility/2006">
    <mc:Choice Requires="x15">
      <x15ac:absPath xmlns:x15ac="http://schemas.microsoft.com/office/spreadsheetml/2010/11/ac" url="https://usaskca1-my.sharepoint.com/personal/gal894_usask_ca/Documents/Moose jaw grain elevator/field data with tinkrete model/Tinkrete_use_for_silo_project/field data/"/>
    </mc:Choice>
  </mc:AlternateContent>
  <xr:revisionPtr revIDLastSave="8" documentId="8_{AFA4D6F6-B90B-F241-890D-D89F7ECD2D29}" xr6:coauthVersionLast="45" xr6:coauthVersionMax="45" xr10:uidLastSave="{3ACF123C-C93C-0F48-A14C-6B4250720D7B}"/>
  <bookViews>
    <workbookView xWindow="0" yWindow="460" windowWidth="28800" windowHeight="17540" activeTab="2" xr2:uid="{00000000-000D-0000-FFFF-FFFF00000000}"/>
  </bookViews>
  <sheets>
    <sheet name="Carbonation Original" sheetId="1" r:id="rId1"/>
    <sheet name="Carbonation Modified" sheetId="2" r:id="rId2"/>
    <sheet name="Cover" sheetId="3" r:id="rId3"/>
  </sheet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</xcalcf:calcFeatures>
    </ext>
  </extLst>
</workbook>
</file>

<file path=xl/calcChain.xml><?xml version="1.0" encoding="utf-8"?>
<calcChain xmlns="http://schemas.openxmlformats.org/spreadsheetml/2006/main">
  <c r="K3" i="3" l="1"/>
  <c r="G13" i="3" l="1"/>
  <c r="G14" i="3"/>
  <c r="F14" i="3"/>
  <c r="F13" i="3"/>
  <c r="K4" i="3" l="1"/>
  <c r="G12" i="3"/>
  <c r="G11" i="3"/>
  <c r="G10" i="3"/>
  <c r="G9" i="3"/>
  <c r="G8" i="3"/>
  <c r="G7" i="3"/>
  <c r="G6" i="3"/>
  <c r="G5" i="3"/>
  <c r="G4" i="3"/>
  <c r="F12" i="3"/>
  <c r="F11" i="3"/>
  <c r="F10" i="3"/>
  <c r="F9" i="3"/>
  <c r="F8" i="3"/>
  <c r="F7" i="3"/>
  <c r="F6" i="3"/>
  <c r="F5" i="3"/>
  <c r="F4" i="3"/>
  <c r="G16" i="2" l="1"/>
  <c r="E16" i="2"/>
  <c r="C16" i="2"/>
  <c r="H15" i="2"/>
  <c r="G15" i="2"/>
  <c r="F15" i="2"/>
  <c r="E15" i="2"/>
  <c r="D15" i="2"/>
  <c r="C15" i="2"/>
  <c r="H14" i="2"/>
  <c r="G14" i="2"/>
  <c r="O5" i="2"/>
  <c r="H17" i="2" s="1"/>
  <c r="H12" i="2"/>
  <c r="G12" i="2"/>
  <c r="F12" i="2"/>
  <c r="E12" i="2"/>
  <c r="D12" i="2"/>
  <c r="C12" i="2"/>
  <c r="H11" i="2"/>
  <c r="G11" i="2"/>
  <c r="F11" i="2"/>
  <c r="E11" i="2"/>
  <c r="D11" i="2"/>
  <c r="C11" i="2"/>
  <c r="H10" i="2"/>
  <c r="G10" i="2"/>
  <c r="F10" i="2"/>
  <c r="E10" i="2"/>
  <c r="D10" i="2"/>
  <c r="C10" i="2"/>
  <c r="H9" i="2"/>
  <c r="G9" i="2"/>
  <c r="F9" i="2"/>
  <c r="E9" i="2"/>
  <c r="D9" i="2"/>
  <c r="C9" i="2"/>
  <c r="H8" i="2"/>
  <c r="G8" i="2"/>
  <c r="F8" i="2"/>
  <c r="E8" i="2"/>
  <c r="D8" i="2"/>
  <c r="C8" i="2"/>
  <c r="H7" i="2"/>
  <c r="G7" i="2"/>
  <c r="F7" i="2"/>
  <c r="E7" i="2"/>
  <c r="D7" i="2"/>
  <c r="C7" i="2"/>
  <c r="H6" i="2"/>
  <c r="G6" i="2"/>
  <c r="F6" i="2"/>
  <c r="E6" i="2"/>
  <c r="D6" i="2"/>
  <c r="C6" i="2"/>
  <c r="H5" i="2"/>
  <c r="G5" i="2"/>
  <c r="F5" i="2"/>
  <c r="E5" i="2"/>
  <c r="D5" i="2"/>
  <c r="C5" i="2"/>
  <c r="F17" i="2" l="1"/>
  <c r="D16" i="2"/>
  <c r="F16" i="2"/>
  <c r="F13" i="2"/>
  <c r="G13" i="2"/>
  <c r="D17" i="2"/>
  <c r="E17" i="2"/>
  <c r="E14" i="2"/>
  <c r="G17" i="2"/>
  <c r="C13" i="2"/>
  <c r="D13" i="2"/>
  <c r="E13" i="2"/>
  <c r="J13" i="2" s="1"/>
  <c r="K13" i="2" s="1"/>
  <c r="H16" i="2"/>
  <c r="J16" i="2" s="1"/>
  <c r="K16" i="2" s="1"/>
  <c r="C17" i="2"/>
  <c r="I17" i="2" s="1"/>
  <c r="H13" i="2"/>
  <c r="C14" i="2"/>
  <c r="I14" i="2" s="1"/>
  <c r="D14" i="2"/>
  <c r="F14" i="2"/>
  <c r="J11" i="2"/>
  <c r="K11" i="2" s="1"/>
  <c r="J10" i="2"/>
  <c r="K10" i="2" s="1"/>
  <c r="J9" i="2"/>
  <c r="K9" i="2" s="1"/>
  <c r="I8" i="2"/>
  <c r="I7" i="2"/>
  <c r="I6" i="2"/>
  <c r="J5" i="2"/>
  <c r="K5" i="2" s="1"/>
  <c r="J15" i="2"/>
  <c r="K15" i="2" s="1"/>
  <c r="I15" i="2"/>
  <c r="I13" i="2"/>
  <c r="J12" i="2"/>
  <c r="K12" i="2" s="1"/>
  <c r="I12" i="2"/>
  <c r="I5" i="2"/>
  <c r="J17" i="2" l="1"/>
  <c r="K17" i="2" s="1"/>
  <c r="I16" i="2"/>
  <c r="J14" i="2"/>
  <c r="K14" i="2" s="1"/>
  <c r="J7" i="2"/>
  <c r="K7" i="2" s="1"/>
  <c r="I10" i="2"/>
  <c r="J6" i="2"/>
  <c r="K6" i="2" s="1"/>
  <c r="J8" i="2"/>
  <c r="K8" i="2" s="1"/>
  <c r="I9" i="2"/>
  <c r="I11" i="2"/>
  <c r="I12" i="1"/>
  <c r="J12" i="1"/>
  <c r="K12" i="1" s="1"/>
  <c r="I7" i="1"/>
  <c r="J7" i="1"/>
  <c r="K7" i="1" s="1"/>
  <c r="J5" i="1" l="1"/>
  <c r="K5" i="1" s="1"/>
  <c r="J6" i="1"/>
  <c r="K6" i="1" s="1"/>
  <c r="J8" i="1"/>
  <c r="K8" i="1" s="1"/>
  <c r="J9" i="1"/>
  <c r="K9" i="1" s="1"/>
  <c r="J10" i="1"/>
  <c r="K10" i="1" s="1"/>
  <c r="J11" i="1"/>
  <c r="K11" i="1" s="1"/>
  <c r="J13" i="1"/>
  <c r="K13" i="1" s="1"/>
  <c r="J14" i="1"/>
  <c r="K14" i="1" s="1"/>
  <c r="J15" i="1"/>
  <c r="K15" i="1" s="1"/>
  <c r="J16" i="1"/>
  <c r="K16" i="1" s="1"/>
  <c r="J4" i="1"/>
  <c r="K4" i="1" s="1"/>
  <c r="I5" i="1"/>
  <c r="I6" i="1"/>
  <c r="I8" i="1"/>
  <c r="I9" i="1"/>
  <c r="I10" i="1"/>
  <c r="I11" i="1"/>
  <c r="I13" i="1"/>
  <c r="I14" i="1"/>
  <c r="I15" i="1"/>
  <c r="I16" i="1"/>
  <c r="I4" i="1"/>
</calcChain>
</file>

<file path=xl/sharedStrings.xml><?xml version="1.0" encoding="utf-8"?>
<sst xmlns="http://schemas.openxmlformats.org/spreadsheetml/2006/main" count="76" uniqueCount="50">
  <si>
    <t>N10 ft</t>
  </si>
  <si>
    <t>N17 ft</t>
  </si>
  <si>
    <t>N30 ft</t>
  </si>
  <si>
    <t>W30 ft</t>
  </si>
  <si>
    <t>W17 ft</t>
  </si>
  <si>
    <t>W10 ft</t>
  </si>
  <si>
    <t>W30 ft*</t>
  </si>
  <si>
    <t>W17 ft*</t>
  </si>
  <si>
    <t>W10 ft*</t>
  </si>
  <si>
    <t>carbonation depth(mm)</t>
  </si>
  <si>
    <t>standard deviation</t>
  </si>
  <si>
    <t>Sample</t>
  </si>
  <si>
    <t>measure 1</t>
  </si>
  <si>
    <t>measure 2</t>
  </si>
  <si>
    <t>measure 3</t>
  </si>
  <si>
    <t>measure 4</t>
  </si>
  <si>
    <t>measure 5</t>
  </si>
  <si>
    <t>measure 6</t>
  </si>
  <si>
    <t>*internal carbonation front measured from the external surface</t>
  </si>
  <si>
    <t>Uncertainty = std *t [t value=2.015 (dof=5) 90% confidence]</t>
  </si>
  <si>
    <t xml:space="preserve">uncertainty </t>
  </si>
  <si>
    <t>L1</t>
  </si>
  <si>
    <t>E17 ft*</t>
  </si>
  <si>
    <t>E30 ft*</t>
  </si>
  <si>
    <t>L2</t>
  </si>
  <si>
    <t>E17 ft</t>
  </si>
  <si>
    <t>E30 ft</t>
  </si>
  <si>
    <t>Prepared by Gang Li  Sep 23,2019 (updated on Oct 29 with E17ft data)</t>
  </si>
  <si>
    <t>E13 ft sample has no reference surface(both ends are broken surface), fully carbionated</t>
  </si>
  <si>
    <t>Carboantion test results (cm)</t>
  </si>
  <si>
    <t>Individual Measurements (mm)</t>
  </si>
  <si>
    <t>Average</t>
  </si>
  <si>
    <t>St. Dev</t>
  </si>
  <si>
    <t>Uncertainty</t>
  </si>
  <si>
    <t>Depth (mm)</t>
  </si>
  <si>
    <t xml:space="preserve">Wall thickness = </t>
  </si>
  <si>
    <t>inches</t>
  </si>
  <si>
    <t>mm</t>
  </si>
  <si>
    <t>Wall</t>
  </si>
  <si>
    <t>Height Above Ground</t>
  </si>
  <si>
    <t>Vertical</t>
  </si>
  <si>
    <t>Horizontal</t>
  </si>
  <si>
    <t>West</t>
  </si>
  <si>
    <t>North</t>
  </si>
  <si>
    <t>East</t>
  </si>
  <si>
    <t>Cover (inches)</t>
  </si>
  <si>
    <t>Cover (mm)</t>
  </si>
  <si>
    <t>Design Cover</t>
  </si>
  <si>
    <t>mean</t>
  </si>
  <si>
    <t>std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</si>
</sst>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2" x14ac:knownFonts="1">
    <font>
      <sz val="11"/>
      <color theme="1"/>
      <name val="Calibri"/>
      <family val="2"/>
      <scheme val="minor"/>
    </font>
    <font>
      <sz val="8"/>
      <name val="Calibri"/>
      <family val="2"/>
      <scheme val="minor"/>
    </font>
  </fonts>
  <fills count="2">
    <fill>
      <patternFill patternType="none"/>
    </fill>
    <fill>
      <patternFill patternType="gray125"/>
    </fill>
  </fills>
  <borders count="7">
    <border>
      <left/>
      <right/>
      <top/>
      <bottom/>
      <diagonal/>
    </border>
    <border>
      <left/>
      <right/>
      <top style="thin">
        <color indexed="64"/>
      </top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/>
      <top/>
      <bottom style="thin">
        <color indexed="64"/>
      </bottom>
      <diagonal/>
    </border>
    <border>
      <left/>
      <right/>
      <top/>
      <bottom style="double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29">
    <xf numFmtId="0" fontId="0" fillId="0" borderId="0" xfId="0"/>
    <xf numFmtId="0" fontId="0" fillId="0" borderId="0" xfId="0" applyBorder="1"/>
    <xf numFmtId="1" fontId="0" fillId="0" borderId="0" xfId="0" applyNumberFormat="1" applyBorder="1"/>
    <xf numFmtId="0" fontId="0" fillId="0" borderId="1" xfId="0" applyBorder="1"/>
    <xf numFmtId="0" fontId="0" fillId="0" borderId="1" xfId="0" applyFill="1" applyBorder="1"/>
    <xf numFmtId="1" fontId="0" fillId="0" borderId="1" xfId="0" applyNumberFormat="1" applyBorder="1"/>
    <xf numFmtId="0" fontId="0" fillId="0" borderId="0" xfId="0" applyFill="1" applyBorder="1"/>
    <xf numFmtId="0" fontId="0" fillId="0" borderId="0" xfId="0" applyAlignment="1">
      <alignment horizontal="left" indent="1"/>
    </xf>
    <xf numFmtId="0" fontId="0" fillId="0" borderId="5" xfId="0" applyBorder="1"/>
    <xf numFmtId="1" fontId="0" fillId="0" borderId="5" xfId="0" applyNumberFormat="1" applyBorder="1"/>
    <xf numFmtId="0" fontId="0" fillId="0" borderId="2" xfId="0" applyFill="1" applyBorder="1" applyAlignment="1">
      <alignment horizontal="left"/>
    </xf>
    <xf numFmtId="0" fontId="0" fillId="0" borderId="3" xfId="0" applyFill="1" applyBorder="1" applyAlignment="1">
      <alignment horizontal="left"/>
    </xf>
    <xf numFmtId="0" fontId="0" fillId="0" borderId="0" xfId="0" applyAlignment="1">
      <alignment horizontal="left"/>
    </xf>
    <xf numFmtId="0" fontId="0" fillId="0" borderId="0" xfId="0" applyAlignment="1">
      <alignment horizontal="left" indent="1"/>
    </xf>
    <xf numFmtId="0" fontId="0" fillId="0" borderId="4" xfId="0" applyBorder="1"/>
    <xf numFmtId="0" fontId="0" fillId="0" borderId="0" xfId="0" applyBorder="1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Fill="1" applyBorder="1" applyAlignment="1">
      <alignment horizontal="center"/>
    </xf>
    <xf numFmtId="0" fontId="0" fillId="0" borderId="0" xfId="0" applyFill="1" applyBorder="1" applyAlignment="1">
      <alignment horizontal="right"/>
    </xf>
    <xf numFmtId="0" fontId="0" fillId="0" borderId="0" xfId="0" applyAlignment="1">
      <alignment horizontal="left" indent="1"/>
    </xf>
    <xf numFmtId="0" fontId="0" fillId="0" borderId="1" xfId="0" applyBorder="1" applyAlignment="1">
      <alignment horizontal="center" vertical="center"/>
    </xf>
    <xf numFmtId="0" fontId="0" fillId="0" borderId="0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4" xfId="0" applyBorder="1" applyAlignment="1">
      <alignment horizontal="center"/>
    </xf>
    <xf numFmtId="0" fontId="0" fillId="0" borderId="6" xfId="0" applyBorder="1" applyAlignment="1">
      <alignment horizontal="center"/>
    </xf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.emf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33421</xdr:colOff>
      <xdr:row>20</xdr:row>
      <xdr:rowOff>16711</xdr:rowOff>
    </xdr:from>
    <xdr:to>
      <xdr:col>8</xdr:col>
      <xdr:colOff>144824</xdr:colOff>
      <xdr:row>36</xdr:row>
      <xdr:rowOff>50132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100641F-D1D1-C541-9F75-55421B343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421" y="3701382"/>
          <a:ext cx="5525614" cy="3108158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33421</xdr:colOff>
      <xdr:row>21</xdr:row>
      <xdr:rowOff>16711</xdr:rowOff>
    </xdr:from>
    <xdr:to>
      <xdr:col>8</xdr:col>
      <xdr:colOff>144824</xdr:colOff>
      <xdr:row>37</xdr:row>
      <xdr:rowOff>50132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C251A75-55C1-A746-BE6E-510AA2CFDB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3421" y="3864811"/>
          <a:ext cx="5496203" cy="3081421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E1A9E6D-DF7B-CB4C-BDFE-61C604111108}">
  <dimension ref="A1:K20"/>
  <sheetViews>
    <sheetView zoomScale="152" zoomScaleNormal="152" zoomScaleSheetLayoutView="100" workbookViewId="0">
      <selection activeCell="O9" sqref="O9"/>
    </sheetView>
  </sheetViews>
  <sheetFormatPr baseColWidth="10" defaultColWidth="8.83203125" defaultRowHeight="15" x14ac:dyDescent="0.2"/>
  <cols>
    <col min="9" max="9" width="8.83203125" customWidth="1"/>
    <col min="10" max="10" width="13.83203125" customWidth="1"/>
    <col min="11" max="11" width="11" customWidth="1"/>
  </cols>
  <sheetData>
    <row r="1" spans="1:11" x14ac:dyDescent="0.2">
      <c r="A1" s="24" t="s">
        <v>29</v>
      </c>
      <c r="B1" s="24"/>
      <c r="C1" s="24"/>
      <c r="D1" s="24"/>
      <c r="E1" s="24"/>
      <c r="F1" s="24"/>
      <c r="G1" s="24"/>
      <c r="H1" s="24"/>
      <c r="I1" s="24"/>
      <c r="J1" s="24"/>
      <c r="K1" s="24"/>
    </row>
    <row r="2" spans="1:11" x14ac:dyDescent="0.2">
      <c r="A2" s="25" t="s">
        <v>27</v>
      </c>
      <c r="B2" s="25"/>
      <c r="C2" s="25"/>
      <c r="D2" s="25"/>
      <c r="E2" s="25"/>
      <c r="F2" s="25"/>
      <c r="G2" s="25"/>
      <c r="H2" s="25"/>
      <c r="I2" s="25"/>
      <c r="J2" s="25"/>
      <c r="K2" s="25"/>
    </row>
    <row r="3" spans="1:11" x14ac:dyDescent="0.2">
      <c r="A3" s="3"/>
      <c r="B3" s="3" t="s">
        <v>11</v>
      </c>
      <c r="C3" s="3" t="s">
        <v>12</v>
      </c>
      <c r="D3" s="3" t="s">
        <v>13</v>
      </c>
      <c r="E3" s="3" t="s">
        <v>14</v>
      </c>
      <c r="F3" s="3" t="s">
        <v>15</v>
      </c>
      <c r="G3" s="3" t="s">
        <v>16</v>
      </c>
      <c r="H3" s="3" t="s">
        <v>17</v>
      </c>
      <c r="I3" s="3" t="s">
        <v>9</v>
      </c>
      <c r="J3" s="3" t="s">
        <v>10</v>
      </c>
      <c r="K3" s="4" t="s">
        <v>20</v>
      </c>
    </row>
    <row r="4" spans="1:11" x14ac:dyDescent="0.2">
      <c r="A4" s="20" t="s">
        <v>21</v>
      </c>
      <c r="B4" s="3" t="s">
        <v>0</v>
      </c>
      <c r="C4" s="3">
        <v>5</v>
      </c>
      <c r="D4" s="3">
        <v>15</v>
      </c>
      <c r="E4" s="3">
        <v>5</v>
      </c>
      <c r="F4" s="3">
        <v>6</v>
      </c>
      <c r="G4" s="3">
        <v>8</v>
      </c>
      <c r="H4" s="3">
        <v>7</v>
      </c>
      <c r="I4" s="5">
        <f>AVERAGE(C4:H4)</f>
        <v>7.666666666666667</v>
      </c>
      <c r="J4" s="5">
        <f>STDEV(C4:H4)</f>
        <v>3.7771241264574114</v>
      </c>
      <c r="K4" s="5">
        <f>J4*2.015</f>
        <v>7.6109051148116844</v>
      </c>
    </row>
    <row r="5" spans="1:11" x14ac:dyDescent="0.2">
      <c r="A5" s="21"/>
      <c r="B5" s="1" t="s">
        <v>2</v>
      </c>
      <c r="C5" s="1">
        <v>10</v>
      </c>
      <c r="D5" s="1">
        <v>9</v>
      </c>
      <c r="E5" s="1">
        <v>6</v>
      </c>
      <c r="F5" s="1">
        <v>12</v>
      </c>
      <c r="G5" s="1">
        <v>13</v>
      </c>
      <c r="H5" s="1">
        <v>8</v>
      </c>
      <c r="I5" s="2">
        <f t="shared" ref="I5:I16" si="0">AVERAGE(C5:H5)</f>
        <v>9.6666666666666661</v>
      </c>
      <c r="J5" s="2">
        <f t="shared" ref="J5:J16" si="1">STDEV(C5:H5)</f>
        <v>2.5819888974716125</v>
      </c>
      <c r="K5" s="2">
        <f t="shared" ref="K5:K16" si="2">J5*2.015</f>
        <v>5.2027076284052995</v>
      </c>
    </row>
    <row r="6" spans="1:11" x14ac:dyDescent="0.2">
      <c r="A6" s="21"/>
      <c r="B6" s="1" t="s">
        <v>1</v>
      </c>
      <c r="C6" s="1">
        <v>7</v>
      </c>
      <c r="D6" s="1">
        <v>9</v>
      </c>
      <c r="E6" s="1">
        <v>10</v>
      </c>
      <c r="F6" s="1">
        <v>11</v>
      </c>
      <c r="G6" s="1">
        <v>10</v>
      </c>
      <c r="H6" s="1">
        <v>6</v>
      </c>
      <c r="I6" s="2">
        <f t="shared" si="0"/>
        <v>8.8333333333333339</v>
      </c>
      <c r="J6" s="2">
        <f t="shared" si="1"/>
        <v>1.9407902170679507</v>
      </c>
      <c r="K6" s="2">
        <f t="shared" si="2"/>
        <v>3.910692287391921</v>
      </c>
    </row>
    <row r="7" spans="1:11" x14ac:dyDescent="0.2">
      <c r="A7" s="21"/>
      <c r="B7" s="6" t="s">
        <v>25</v>
      </c>
      <c r="C7" s="6">
        <v>47</v>
      </c>
      <c r="D7" s="6">
        <v>46</v>
      </c>
      <c r="E7" s="6">
        <v>50</v>
      </c>
      <c r="F7" s="6">
        <v>50</v>
      </c>
      <c r="G7" s="6">
        <v>55</v>
      </c>
      <c r="H7" s="6">
        <v>40</v>
      </c>
      <c r="I7" s="2">
        <f t="shared" ref="I7" si="3">AVERAGE(C7:H7)</f>
        <v>48</v>
      </c>
      <c r="J7" s="2">
        <f t="shared" ref="J7" si="4">STDEV(C7:H7)</f>
        <v>5.0199601592044534</v>
      </c>
      <c r="K7" s="2">
        <f t="shared" ref="K7" si="5">J7*2.015</f>
        <v>10.115219720796974</v>
      </c>
    </row>
    <row r="8" spans="1:11" x14ac:dyDescent="0.2">
      <c r="A8" s="21"/>
      <c r="B8" s="1" t="s">
        <v>26</v>
      </c>
      <c r="C8" s="1">
        <v>45</v>
      </c>
      <c r="D8" s="1">
        <v>39</v>
      </c>
      <c r="E8" s="1">
        <v>44</v>
      </c>
      <c r="F8" s="1">
        <v>49</v>
      </c>
      <c r="G8" s="1">
        <v>50</v>
      </c>
      <c r="H8" s="1">
        <v>45</v>
      </c>
      <c r="I8" s="2">
        <f t="shared" si="0"/>
        <v>45.333333333333336</v>
      </c>
      <c r="J8" s="2">
        <f t="shared" si="1"/>
        <v>3.9327683210007005</v>
      </c>
      <c r="K8" s="2">
        <f t="shared" si="2"/>
        <v>7.9245281668164118</v>
      </c>
    </row>
    <row r="9" spans="1:11" x14ac:dyDescent="0.2">
      <c r="A9" s="21"/>
      <c r="B9" s="1" t="s">
        <v>3</v>
      </c>
      <c r="C9" s="1">
        <v>50</v>
      </c>
      <c r="D9" s="1">
        <v>51</v>
      </c>
      <c r="E9" s="1">
        <v>55</v>
      </c>
      <c r="F9" s="1">
        <v>56</v>
      </c>
      <c r="G9" s="1">
        <v>58</v>
      </c>
      <c r="H9" s="1">
        <v>53</v>
      </c>
      <c r="I9" s="2">
        <f t="shared" si="0"/>
        <v>53.833333333333336</v>
      </c>
      <c r="J9" s="2">
        <f t="shared" si="1"/>
        <v>3.0605010483034745</v>
      </c>
      <c r="K9" s="2">
        <f t="shared" si="2"/>
        <v>6.1669096123315015</v>
      </c>
    </row>
    <row r="10" spans="1:11" x14ac:dyDescent="0.2">
      <c r="A10" s="21"/>
      <c r="B10" s="1" t="s">
        <v>4</v>
      </c>
      <c r="C10" s="1">
        <v>40</v>
      </c>
      <c r="D10" s="1">
        <v>50</v>
      </c>
      <c r="E10" s="1">
        <v>48</v>
      </c>
      <c r="F10" s="1">
        <v>45</v>
      </c>
      <c r="G10" s="1">
        <v>42</v>
      </c>
      <c r="H10" s="1">
        <v>40</v>
      </c>
      <c r="I10" s="2">
        <f t="shared" si="0"/>
        <v>44.166666666666664</v>
      </c>
      <c r="J10" s="2">
        <f t="shared" si="1"/>
        <v>4.2150523919242877</v>
      </c>
      <c r="K10" s="2">
        <f>J10*2.015</f>
        <v>8.4933305697274406</v>
      </c>
    </row>
    <row r="11" spans="1:11" x14ac:dyDescent="0.2">
      <c r="A11" s="23"/>
      <c r="B11" s="1" t="s">
        <v>5</v>
      </c>
      <c r="C11" s="1">
        <v>12</v>
      </c>
      <c r="D11" s="1">
        <v>30</v>
      </c>
      <c r="E11" s="1">
        <v>45</v>
      </c>
      <c r="F11" s="1">
        <v>40</v>
      </c>
      <c r="G11" s="1">
        <v>25</v>
      </c>
      <c r="H11" s="1">
        <v>35</v>
      </c>
      <c r="I11" s="2">
        <f t="shared" si="0"/>
        <v>31.166666666666668</v>
      </c>
      <c r="J11" s="2">
        <f t="shared" si="1"/>
        <v>11.754431788336968</v>
      </c>
      <c r="K11" s="2">
        <f t="shared" si="2"/>
        <v>23.685180053498993</v>
      </c>
    </row>
    <row r="12" spans="1:11" x14ac:dyDescent="0.2">
      <c r="A12" s="20" t="s">
        <v>24</v>
      </c>
      <c r="B12" s="4" t="s">
        <v>22</v>
      </c>
      <c r="C12" s="4">
        <v>120</v>
      </c>
      <c r="D12" s="4">
        <v>110</v>
      </c>
      <c r="E12" s="4">
        <v>109</v>
      </c>
      <c r="F12" s="4">
        <v>103</v>
      </c>
      <c r="G12" s="4">
        <v>108</v>
      </c>
      <c r="H12" s="4">
        <v>110</v>
      </c>
      <c r="I12" s="5">
        <f t="shared" si="0"/>
        <v>110</v>
      </c>
      <c r="J12" s="5">
        <f t="shared" si="1"/>
        <v>5.5497747702046434</v>
      </c>
      <c r="K12" s="5">
        <f t="shared" si="2"/>
        <v>11.182796161962358</v>
      </c>
    </row>
    <row r="13" spans="1:11" x14ac:dyDescent="0.2">
      <c r="A13" s="21"/>
      <c r="B13" s="1" t="s">
        <v>23</v>
      </c>
      <c r="C13" s="1">
        <v>125</v>
      </c>
      <c r="D13" s="1">
        <v>124</v>
      </c>
      <c r="E13" s="1">
        <v>130</v>
      </c>
      <c r="F13" s="1">
        <v>131</v>
      </c>
      <c r="G13" s="1">
        <v>130</v>
      </c>
      <c r="H13" s="1">
        <v>132</v>
      </c>
      <c r="I13" s="2">
        <f t="shared" si="0"/>
        <v>128.66666666666666</v>
      </c>
      <c r="J13" s="2">
        <f t="shared" si="1"/>
        <v>3.3266599866332398</v>
      </c>
      <c r="K13" s="2">
        <f t="shared" si="2"/>
        <v>6.7032198730659784</v>
      </c>
    </row>
    <row r="14" spans="1:11" x14ac:dyDescent="0.2">
      <c r="A14" s="21"/>
      <c r="B14" s="1" t="s">
        <v>6</v>
      </c>
      <c r="C14" s="1">
        <v>92</v>
      </c>
      <c r="D14" s="1">
        <v>100</v>
      </c>
      <c r="E14" s="1">
        <v>95</v>
      </c>
      <c r="F14" s="1">
        <v>98</v>
      </c>
      <c r="G14" s="1">
        <v>105</v>
      </c>
      <c r="H14" s="1">
        <v>106</v>
      </c>
      <c r="I14" s="2">
        <f t="shared" si="0"/>
        <v>99.333333333333329</v>
      </c>
      <c r="J14" s="2">
        <f t="shared" si="1"/>
        <v>5.5015149428740688</v>
      </c>
      <c r="K14" s="2">
        <f t="shared" si="2"/>
        <v>11.08555260989125</v>
      </c>
    </row>
    <row r="15" spans="1:11" x14ac:dyDescent="0.2">
      <c r="A15" s="21"/>
      <c r="B15" s="1" t="s">
        <v>7</v>
      </c>
      <c r="C15" s="1">
        <v>110</v>
      </c>
      <c r="D15" s="1">
        <v>105</v>
      </c>
      <c r="E15" s="1">
        <v>108</v>
      </c>
      <c r="F15" s="1">
        <v>106</v>
      </c>
      <c r="G15" s="1">
        <v>109</v>
      </c>
      <c r="H15" s="1">
        <v>105</v>
      </c>
      <c r="I15" s="2">
        <f t="shared" si="0"/>
        <v>107.16666666666667</v>
      </c>
      <c r="J15" s="2">
        <f t="shared" si="1"/>
        <v>2.1369760566432805</v>
      </c>
      <c r="K15" s="2">
        <f t="shared" si="2"/>
        <v>4.3060067541362104</v>
      </c>
    </row>
    <row r="16" spans="1:11" ht="16" thickBot="1" x14ac:dyDescent="0.25">
      <c r="A16" s="22"/>
      <c r="B16" s="8" t="s">
        <v>8</v>
      </c>
      <c r="C16" s="8">
        <v>125</v>
      </c>
      <c r="D16" s="8">
        <v>130</v>
      </c>
      <c r="E16" s="8">
        <v>140</v>
      </c>
      <c r="F16" s="8">
        <v>138</v>
      </c>
      <c r="G16" s="8">
        <v>134</v>
      </c>
      <c r="H16" s="8">
        <v>120</v>
      </c>
      <c r="I16" s="9">
        <f t="shared" si="0"/>
        <v>131.16666666666666</v>
      </c>
      <c r="J16" s="9">
        <f t="shared" si="1"/>
        <v>7.7049767466661869</v>
      </c>
      <c r="K16" s="9">
        <f t="shared" si="2"/>
        <v>15.525528144532368</v>
      </c>
    </row>
    <row r="17" spans="1:11" ht="17" thickTop="1" thickBot="1" x14ac:dyDescent="0.25">
      <c r="B17" s="1"/>
      <c r="C17" s="1"/>
      <c r="D17" s="1"/>
      <c r="E17" s="1"/>
      <c r="F17" s="1"/>
      <c r="G17" s="1"/>
      <c r="H17" s="1"/>
      <c r="I17" s="2"/>
      <c r="J17" s="2"/>
      <c r="K17" s="2"/>
    </row>
    <row r="18" spans="1:11" x14ac:dyDescent="0.2">
      <c r="A18" s="10" t="s">
        <v>18</v>
      </c>
      <c r="B18" s="11"/>
      <c r="C18" s="11"/>
      <c r="D18" s="11"/>
      <c r="E18" s="11"/>
      <c r="F18" s="11"/>
      <c r="G18" s="11"/>
      <c r="H18" s="11"/>
      <c r="I18" s="11"/>
      <c r="J18" s="11"/>
      <c r="K18" s="12"/>
    </row>
    <row r="19" spans="1:11" x14ac:dyDescent="0.2">
      <c r="A19" s="19" t="s">
        <v>19</v>
      </c>
      <c r="B19" s="19"/>
      <c r="C19" s="19"/>
      <c r="D19" s="19"/>
      <c r="E19" s="19"/>
      <c r="F19" s="19"/>
      <c r="G19" s="19"/>
      <c r="H19" s="19"/>
      <c r="I19" s="19"/>
      <c r="J19" s="19"/>
    </row>
    <row r="20" spans="1:11" x14ac:dyDescent="0.2">
      <c r="A20" s="7" t="s">
        <v>28</v>
      </c>
      <c r="B20" s="7"/>
      <c r="C20" s="7"/>
      <c r="D20" s="7"/>
      <c r="E20" s="7"/>
      <c r="F20" s="7"/>
      <c r="G20" s="7"/>
      <c r="H20" s="7"/>
      <c r="I20" s="7"/>
      <c r="J20" s="7"/>
    </row>
  </sheetData>
  <mergeCells count="5">
    <mergeCell ref="A19:J19"/>
    <mergeCell ref="A12:A16"/>
    <mergeCell ref="A4:A11"/>
    <mergeCell ref="A1:K1"/>
    <mergeCell ref="A2:K2"/>
  </mergeCells>
  <phoneticPr fontId="1" type="noConversion"/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955C0DA-E8E0-5342-B9D0-55113F98B400}">
  <dimension ref="A1:P21"/>
  <sheetViews>
    <sheetView zoomScale="152" zoomScaleNormal="152" zoomScaleSheetLayoutView="100" workbookViewId="0">
      <selection activeCell="C5" sqref="C5:I12"/>
    </sheetView>
  </sheetViews>
  <sheetFormatPr baseColWidth="10" defaultColWidth="8.83203125" defaultRowHeight="15" x14ac:dyDescent="0.2"/>
  <cols>
    <col min="9" max="9" width="8.83203125" customWidth="1"/>
    <col min="10" max="10" width="9.5" customWidth="1"/>
    <col min="11" max="11" width="6.6640625" customWidth="1"/>
  </cols>
  <sheetData>
    <row r="1" spans="1:16" x14ac:dyDescent="0.2">
      <c r="A1" s="24" t="s">
        <v>29</v>
      </c>
      <c r="B1" s="24"/>
      <c r="C1" s="24"/>
      <c r="D1" s="24"/>
      <c r="E1" s="24"/>
      <c r="F1" s="24"/>
      <c r="G1" s="24"/>
      <c r="H1" s="24"/>
      <c r="I1" s="24"/>
      <c r="J1" s="24"/>
      <c r="K1" s="24"/>
    </row>
    <row r="2" spans="1:16" x14ac:dyDescent="0.2">
      <c r="A2" s="25" t="s">
        <v>27</v>
      </c>
      <c r="B2" s="25"/>
      <c r="C2" s="25"/>
      <c r="D2" s="25"/>
      <c r="E2" s="25"/>
      <c r="F2" s="25"/>
      <c r="G2" s="25"/>
      <c r="H2" s="25"/>
      <c r="I2" s="25"/>
      <c r="J2" s="25"/>
      <c r="K2" s="25"/>
    </row>
    <row r="3" spans="1:16" x14ac:dyDescent="0.2">
      <c r="A3" s="15"/>
      <c r="B3" s="15"/>
      <c r="C3" s="26" t="s">
        <v>30</v>
      </c>
      <c r="D3" s="26"/>
      <c r="E3" s="26"/>
      <c r="F3" s="26"/>
      <c r="G3" s="26"/>
      <c r="H3" s="26"/>
      <c r="I3" s="26" t="s">
        <v>34</v>
      </c>
      <c r="J3" s="26"/>
      <c r="K3" s="26"/>
    </row>
    <row r="4" spans="1:16" x14ac:dyDescent="0.2">
      <c r="A4" s="3"/>
      <c r="B4" s="3" t="s">
        <v>11</v>
      </c>
      <c r="C4" s="3">
        <v>1</v>
      </c>
      <c r="D4" s="3">
        <v>2</v>
      </c>
      <c r="E4" s="3">
        <v>3</v>
      </c>
      <c r="F4" s="3">
        <v>4</v>
      </c>
      <c r="G4" s="3">
        <v>5</v>
      </c>
      <c r="H4" s="3">
        <v>6</v>
      </c>
      <c r="I4" s="16" t="s">
        <v>31</v>
      </c>
      <c r="J4" s="16" t="s">
        <v>32</v>
      </c>
      <c r="K4" s="17" t="s">
        <v>33</v>
      </c>
      <c r="N4" s="18" t="s">
        <v>35</v>
      </c>
      <c r="O4">
        <v>7</v>
      </c>
      <c r="P4" t="s">
        <v>36</v>
      </c>
    </row>
    <row r="5" spans="1:16" x14ac:dyDescent="0.2">
      <c r="A5" s="20" t="s">
        <v>21</v>
      </c>
      <c r="B5" s="3" t="s">
        <v>0</v>
      </c>
      <c r="C5" s="3">
        <f>+'Carbonation Original'!C4</f>
        <v>5</v>
      </c>
      <c r="D5" s="3">
        <f>+'Carbonation Original'!D4</f>
        <v>15</v>
      </c>
      <c r="E5" s="3">
        <f>+'Carbonation Original'!E4</f>
        <v>5</v>
      </c>
      <c r="F5" s="3">
        <f>+'Carbonation Original'!F4</f>
        <v>6</v>
      </c>
      <c r="G5" s="3">
        <f>+'Carbonation Original'!G4</f>
        <v>8</v>
      </c>
      <c r="H5" s="3">
        <f>+'Carbonation Original'!H4</f>
        <v>7</v>
      </c>
      <c r="I5" s="5">
        <f>AVERAGE(C5:H5)</f>
        <v>7.666666666666667</v>
      </c>
      <c r="J5" s="5">
        <f>STDEV(C5:H5)</f>
        <v>3.7771241264574114</v>
      </c>
      <c r="K5" s="5">
        <f>J5*2.015</f>
        <v>7.6109051148116844</v>
      </c>
      <c r="N5" s="18" t="s">
        <v>35</v>
      </c>
      <c r="O5">
        <f>+O4*25.4</f>
        <v>177.79999999999998</v>
      </c>
      <c r="P5" t="s">
        <v>37</v>
      </c>
    </row>
    <row r="6" spans="1:16" x14ac:dyDescent="0.2">
      <c r="A6" s="21"/>
      <c r="B6" s="1" t="s">
        <v>2</v>
      </c>
      <c r="C6" s="1">
        <f>+'Carbonation Original'!C5</f>
        <v>10</v>
      </c>
      <c r="D6" s="1">
        <f>+'Carbonation Original'!D5</f>
        <v>9</v>
      </c>
      <c r="E6" s="1">
        <f>+'Carbonation Original'!E5</f>
        <v>6</v>
      </c>
      <c r="F6" s="1">
        <f>+'Carbonation Original'!F5</f>
        <v>12</v>
      </c>
      <c r="G6" s="1">
        <f>+'Carbonation Original'!G5</f>
        <v>13</v>
      </c>
      <c r="H6" s="1">
        <f>+'Carbonation Original'!H5</f>
        <v>8</v>
      </c>
      <c r="I6" s="2">
        <f t="shared" ref="I6:I17" si="0">AVERAGE(C6:H6)</f>
        <v>9.6666666666666661</v>
      </c>
      <c r="J6" s="2">
        <f t="shared" ref="J6:J17" si="1">STDEV(C6:H6)</f>
        <v>2.5819888974716125</v>
      </c>
      <c r="K6" s="2">
        <f t="shared" ref="K6:K17" si="2">J6*2.015</f>
        <v>5.2027076284052995</v>
      </c>
    </row>
    <row r="7" spans="1:16" x14ac:dyDescent="0.2">
      <c r="A7" s="21"/>
      <c r="B7" s="1" t="s">
        <v>1</v>
      </c>
      <c r="C7" s="1">
        <f>+'Carbonation Original'!C6</f>
        <v>7</v>
      </c>
      <c r="D7" s="1">
        <f>+'Carbonation Original'!D6</f>
        <v>9</v>
      </c>
      <c r="E7" s="1">
        <f>+'Carbonation Original'!E6</f>
        <v>10</v>
      </c>
      <c r="F7" s="1">
        <f>+'Carbonation Original'!F6</f>
        <v>11</v>
      </c>
      <c r="G7" s="1">
        <f>+'Carbonation Original'!G6</f>
        <v>10</v>
      </c>
      <c r="H7" s="1">
        <f>+'Carbonation Original'!H6</f>
        <v>6</v>
      </c>
      <c r="I7" s="2">
        <f t="shared" si="0"/>
        <v>8.8333333333333339</v>
      </c>
      <c r="J7" s="2">
        <f t="shared" si="1"/>
        <v>1.9407902170679507</v>
      </c>
      <c r="K7" s="2">
        <f t="shared" si="2"/>
        <v>3.910692287391921</v>
      </c>
    </row>
    <row r="8" spans="1:16" x14ac:dyDescent="0.2">
      <c r="A8" s="21"/>
      <c r="B8" s="6" t="s">
        <v>25</v>
      </c>
      <c r="C8" s="1">
        <f>+'Carbonation Original'!C7</f>
        <v>47</v>
      </c>
      <c r="D8" s="1">
        <f>+'Carbonation Original'!D7</f>
        <v>46</v>
      </c>
      <c r="E8" s="1">
        <f>+'Carbonation Original'!E7</f>
        <v>50</v>
      </c>
      <c r="F8" s="1">
        <f>+'Carbonation Original'!F7</f>
        <v>50</v>
      </c>
      <c r="G8" s="1">
        <f>+'Carbonation Original'!G7</f>
        <v>55</v>
      </c>
      <c r="H8" s="1">
        <f>+'Carbonation Original'!H7</f>
        <v>40</v>
      </c>
      <c r="I8" s="2">
        <f t="shared" si="0"/>
        <v>48</v>
      </c>
      <c r="J8" s="2">
        <f t="shared" si="1"/>
        <v>5.0199601592044534</v>
      </c>
      <c r="K8" s="2">
        <f t="shared" si="2"/>
        <v>10.115219720796974</v>
      </c>
    </row>
    <row r="9" spans="1:16" x14ac:dyDescent="0.2">
      <c r="A9" s="21"/>
      <c r="B9" s="1" t="s">
        <v>26</v>
      </c>
      <c r="C9" s="1">
        <f>+'Carbonation Original'!C8</f>
        <v>45</v>
      </c>
      <c r="D9" s="1">
        <f>+'Carbonation Original'!D8</f>
        <v>39</v>
      </c>
      <c r="E9" s="1">
        <f>+'Carbonation Original'!E8</f>
        <v>44</v>
      </c>
      <c r="F9" s="1">
        <f>+'Carbonation Original'!F8</f>
        <v>49</v>
      </c>
      <c r="G9" s="1">
        <f>+'Carbonation Original'!G8</f>
        <v>50</v>
      </c>
      <c r="H9" s="1">
        <f>+'Carbonation Original'!H8</f>
        <v>45</v>
      </c>
      <c r="I9" s="2">
        <f t="shared" si="0"/>
        <v>45.333333333333336</v>
      </c>
      <c r="J9" s="2">
        <f t="shared" si="1"/>
        <v>3.9327683210007005</v>
      </c>
      <c r="K9" s="2">
        <f t="shared" si="2"/>
        <v>7.9245281668164118</v>
      </c>
    </row>
    <row r="10" spans="1:16" x14ac:dyDescent="0.2">
      <c r="A10" s="21"/>
      <c r="B10" s="1" t="s">
        <v>3</v>
      </c>
      <c r="C10" s="1">
        <f>+'Carbonation Original'!C9</f>
        <v>50</v>
      </c>
      <c r="D10" s="1">
        <f>+'Carbonation Original'!D9</f>
        <v>51</v>
      </c>
      <c r="E10" s="1">
        <f>+'Carbonation Original'!E9</f>
        <v>55</v>
      </c>
      <c r="F10" s="1">
        <f>+'Carbonation Original'!F9</f>
        <v>56</v>
      </c>
      <c r="G10" s="1">
        <f>+'Carbonation Original'!G9</f>
        <v>58</v>
      </c>
      <c r="H10" s="1">
        <f>+'Carbonation Original'!H9</f>
        <v>53</v>
      </c>
      <c r="I10" s="2">
        <f t="shared" si="0"/>
        <v>53.833333333333336</v>
      </c>
      <c r="J10" s="2">
        <f t="shared" si="1"/>
        <v>3.0605010483034745</v>
      </c>
      <c r="K10" s="2">
        <f t="shared" si="2"/>
        <v>6.1669096123315015</v>
      </c>
    </row>
    <row r="11" spans="1:16" x14ac:dyDescent="0.2">
      <c r="A11" s="21"/>
      <c r="B11" s="1" t="s">
        <v>4</v>
      </c>
      <c r="C11" s="1">
        <f>+'Carbonation Original'!C10</f>
        <v>40</v>
      </c>
      <c r="D11" s="1">
        <f>+'Carbonation Original'!D10</f>
        <v>50</v>
      </c>
      <c r="E11" s="1">
        <f>+'Carbonation Original'!E10</f>
        <v>48</v>
      </c>
      <c r="F11" s="1">
        <f>+'Carbonation Original'!F10</f>
        <v>45</v>
      </c>
      <c r="G11" s="1">
        <f>+'Carbonation Original'!G10</f>
        <v>42</v>
      </c>
      <c r="H11" s="1">
        <f>+'Carbonation Original'!H10</f>
        <v>40</v>
      </c>
      <c r="I11" s="2">
        <f t="shared" si="0"/>
        <v>44.166666666666664</v>
      </c>
      <c r="J11" s="2">
        <f t="shared" si="1"/>
        <v>4.2150523919242877</v>
      </c>
      <c r="K11" s="2">
        <f>J11*2.015</f>
        <v>8.4933305697274406</v>
      </c>
    </row>
    <row r="12" spans="1:16" x14ac:dyDescent="0.2">
      <c r="A12" s="23"/>
      <c r="B12" s="1" t="s">
        <v>5</v>
      </c>
      <c r="C12" s="14">
        <f>+'Carbonation Original'!C11</f>
        <v>12</v>
      </c>
      <c r="D12" s="14">
        <f>+'Carbonation Original'!D11</f>
        <v>30</v>
      </c>
      <c r="E12" s="14">
        <f>+'Carbonation Original'!E11</f>
        <v>45</v>
      </c>
      <c r="F12" s="14">
        <f>+'Carbonation Original'!F11</f>
        <v>40</v>
      </c>
      <c r="G12" s="14">
        <f>+'Carbonation Original'!G11</f>
        <v>25</v>
      </c>
      <c r="H12" s="14">
        <f>+'Carbonation Original'!H11</f>
        <v>35</v>
      </c>
      <c r="I12" s="2">
        <f t="shared" si="0"/>
        <v>31.166666666666668</v>
      </c>
      <c r="J12" s="2">
        <f t="shared" si="1"/>
        <v>11.754431788336968</v>
      </c>
      <c r="K12" s="2">
        <f t="shared" si="2"/>
        <v>23.685180053498993</v>
      </c>
    </row>
    <row r="13" spans="1:16" x14ac:dyDescent="0.2">
      <c r="A13" s="20" t="s">
        <v>24</v>
      </c>
      <c r="B13" s="4" t="s">
        <v>22</v>
      </c>
      <c r="C13" s="3">
        <f>+$O$5-'Carbonation Original'!C12</f>
        <v>57.799999999999983</v>
      </c>
      <c r="D13" s="3">
        <f>+$O$5-'Carbonation Original'!D12</f>
        <v>67.799999999999983</v>
      </c>
      <c r="E13" s="3">
        <f>+$O$5-'Carbonation Original'!E12</f>
        <v>68.799999999999983</v>
      </c>
      <c r="F13" s="3">
        <f>+$O$5-'Carbonation Original'!F12</f>
        <v>74.799999999999983</v>
      </c>
      <c r="G13" s="3">
        <f>+$O$5-'Carbonation Original'!G12</f>
        <v>69.799999999999983</v>
      </c>
      <c r="H13" s="3">
        <f>+$O$5-'Carbonation Original'!H12</f>
        <v>67.799999999999983</v>
      </c>
      <c r="I13" s="5">
        <f t="shared" si="0"/>
        <v>67.799999999999969</v>
      </c>
      <c r="J13" s="5">
        <f t="shared" si="1"/>
        <v>5.5497747702046434</v>
      </c>
      <c r="K13" s="5">
        <f t="shared" si="2"/>
        <v>11.182796161962358</v>
      </c>
    </row>
    <row r="14" spans="1:16" x14ac:dyDescent="0.2">
      <c r="A14" s="21"/>
      <c r="B14" s="1" t="s">
        <v>23</v>
      </c>
      <c r="C14" s="1">
        <f>+$O$5-'Carbonation Original'!C13</f>
        <v>52.799999999999983</v>
      </c>
      <c r="D14" s="1">
        <f>+$O$5-'Carbonation Original'!D13</f>
        <v>53.799999999999983</v>
      </c>
      <c r="E14" s="1">
        <f>+$O$5-'Carbonation Original'!E13</f>
        <v>47.799999999999983</v>
      </c>
      <c r="F14" s="1">
        <f>+$O$5-'Carbonation Original'!F13</f>
        <v>46.799999999999983</v>
      </c>
      <c r="G14" s="1">
        <f>+$O$5-'Carbonation Original'!G13</f>
        <v>47.799999999999983</v>
      </c>
      <c r="H14" s="1">
        <f>+$O$5-'Carbonation Original'!H13</f>
        <v>45.799999999999983</v>
      </c>
      <c r="I14" s="2">
        <f t="shared" si="0"/>
        <v>49.133333333333319</v>
      </c>
      <c r="J14" s="2">
        <f t="shared" si="1"/>
        <v>3.3266599866332398</v>
      </c>
      <c r="K14" s="2">
        <f t="shared" si="2"/>
        <v>6.7032198730659784</v>
      </c>
    </row>
    <row r="15" spans="1:16" x14ac:dyDescent="0.2">
      <c r="A15" s="21"/>
      <c r="B15" s="1" t="s">
        <v>6</v>
      </c>
      <c r="C15" s="1">
        <f>+$O$5-'Carbonation Original'!C14</f>
        <v>85.799999999999983</v>
      </c>
      <c r="D15" s="1">
        <f>+$O$5-'Carbonation Original'!D14</f>
        <v>77.799999999999983</v>
      </c>
      <c r="E15" s="1">
        <f>+$O$5-'Carbonation Original'!E14</f>
        <v>82.799999999999983</v>
      </c>
      <c r="F15" s="1">
        <f>+$O$5-'Carbonation Original'!F14</f>
        <v>79.799999999999983</v>
      </c>
      <c r="G15" s="1">
        <f>+$O$5-'Carbonation Original'!G14</f>
        <v>72.799999999999983</v>
      </c>
      <c r="H15" s="1">
        <f>+$O$5-'Carbonation Original'!H14</f>
        <v>71.799999999999983</v>
      </c>
      <c r="I15" s="2">
        <f t="shared" si="0"/>
        <v>78.46666666666664</v>
      </c>
      <c r="J15" s="2">
        <f t="shared" si="1"/>
        <v>5.5015149428740679</v>
      </c>
      <c r="K15" s="2">
        <f t="shared" si="2"/>
        <v>11.085552609891248</v>
      </c>
    </row>
    <row r="16" spans="1:16" x14ac:dyDescent="0.2">
      <c r="A16" s="21"/>
      <c r="B16" s="1" t="s">
        <v>7</v>
      </c>
      <c r="C16" s="1">
        <f>+$O$5-'Carbonation Original'!C15</f>
        <v>67.799999999999983</v>
      </c>
      <c r="D16" s="1">
        <f>+$O$5-'Carbonation Original'!D15</f>
        <v>72.799999999999983</v>
      </c>
      <c r="E16" s="1">
        <f>+$O$5-'Carbonation Original'!E15</f>
        <v>69.799999999999983</v>
      </c>
      <c r="F16" s="1">
        <f>+$O$5-'Carbonation Original'!F15</f>
        <v>71.799999999999983</v>
      </c>
      <c r="G16" s="1">
        <f>+$O$5-'Carbonation Original'!G15</f>
        <v>68.799999999999983</v>
      </c>
      <c r="H16" s="1">
        <f>+$O$5-'Carbonation Original'!H15</f>
        <v>72.799999999999983</v>
      </c>
      <c r="I16" s="2">
        <f t="shared" si="0"/>
        <v>70.633333333333312</v>
      </c>
      <c r="J16" s="2">
        <f t="shared" si="1"/>
        <v>2.1369760566432805</v>
      </c>
      <c r="K16" s="2">
        <f t="shared" si="2"/>
        <v>4.3060067541362104</v>
      </c>
    </row>
    <row r="17" spans="1:11" ht="16" thickBot="1" x14ac:dyDescent="0.25">
      <c r="A17" s="22"/>
      <c r="B17" s="8" t="s">
        <v>8</v>
      </c>
      <c r="C17" s="8">
        <f>+$O$5-'Carbonation Original'!C16</f>
        <v>52.799999999999983</v>
      </c>
      <c r="D17" s="8">
        <f>+$O$5-'Carbonation Original'!D16</f>
        <v>47.799999999999983</v>
      </c>
      <c r="E17" s="8">
        <f>+$O$5-'Carbonation Original'!E16</f>
        <v>37.799999999999983</v>
      </c>
      <c r="F17" s="8">
        <f>+$O$5-'Carbonation Original'!F16</f>
        <v>39.799999999999983</v>
      </c>
      <c r="G17" s="8">
        <f>+$O$5-'Carbonation Original'!G16</f>
        <v>43.799999999999983</v>
      </c>
      <c r="H17" s="8">
        <f>+$O$5-'Carbonation Original'!H16</f>
        <v>57.799999999999983</v>
      </c>
      <c r="I17" s="9">
        <f t="shared" si="0"/>
        <v>46.633333333333319</v>
      </c>
      <c r="J17" s="9">
        <f t="shared" si="1"/>
        <v>7.7049767466661718</v>
      </c>
      <c r="K17" s="9">
        <f t="shared" si="2"/>
        <v>15.525528144532338</v>
      </c>
    </row>
    <row r="18" spans="1:11" ht="17" thickTop="1" thickBot="1" x14ac:dyDescent="0.25">
      <c r="B18" s="1"/>
      <c r="C18" s="1"/>
      <c r="D18" s="1"/>
      <c r="E18" s="1"/>
      <c r="F18" s="1"/>
      <c r="G18" s="1"/>
      <c r="H18" s="1"/>
      <c r="I18" s="2"/>
      <c r="J18" s="2"/>
      <c r="K18" s="2"/>
    </row>
    <row r="19" spans="1:11" x14ac:dyDescent="0.2">
      <c r="A19" s="10" t="s">
        <v>18</v>
      </c>
      <c r="B19" s="11"/>
      <c r="C19" s="11"/>
      <c r="D19" s="11"/>
      <c r="E19" s="11"/>
      <c r="F19" s="11"/>
      <c r="G19" s="11"/>
      <c r="H19" s="11"/>
      <c r="I19" s="11"/>
      <c r="J19" s="11"/>
      <c r="K19" s="12"/>
    </row>
    <row r="20" spans="1:11" x14ac:dyDescent="0.2">
      <c r="A20" s="19" t="s">
        <v>19</v>
      </c>
      <c r="B20" s="19"/>
      <c r="C20" s="19"/>
      <c r="D20" s="19"/>
      <c r="E20" s="19"/>
      <c r="F20" s="19"/>
      <c r="G20" s="19"/>
      <c r="H20" s="19"/>
      <c r="I20" s="19"/>
      <c r="J20" s="19"/>
    </row>
    <row r="21" spans="1:11" x14ac:dyDescent="0.2">
      <c r="A21" s="13" t="s">
        <v>28</v>
      </c>
      <c r="B21" s="13"/>
      <c r="C21" s="13"/>
      <c r="D21" s="13"/>
      <c r="E21" s="13"/>
      <c r="F21" s="13"/>
      <c r="G21" s="13"/>
      <c r="H21" s="13"/>
      <c r="I21" s="13"/>
      <c r="J21" s="13"/>
    </row>
  </sheetData>
  <mergeCells count="7">
    <mergeCell ref="A1:K1"/>
    <mergeCell ref="A2:K2"/>
    <mergeCell ref="A5:A12"/>
    <mergeCell ref="A13:A17"/>
    <mergeCell ref="A20:J20"/>
    <mergeCell ref="C3:H3"/>
    <mergeCell ref="I3:K3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ADD5A76-D007-D148-9683-759CE5DF955C}">
  <dimension ref="B2:K14"/>
  <sheetViews>
    <sheetView tabSelected="1" workbookViewId="0">
      <selection activeCell="K4" sqref="K4"/>
    </sheetView>
  </sheetViews>
  <sheetFormatPr baseColWidth="10" defaultRowHeight="15" x14ac:dyDescent="0.2"/>
  <sheetData>
    <row r="2" spans="2:11" x14ac:dyDescent="0.2">
      <c r="B2" s="27" t="s">
        <v>38</v>
      </c>
      <c r="C2" s="28" t="s">
        <v>39</v>
      </c>
      <c r="D2" s="24" t="s">
        <v>45</v>
      </c>
      <c r="E2" s="24"/>
      <c r="F2" s="24" t="s">
        <v>46</v>
      </c>
      <c r="G2" s="24"/>
      <c r="I2" t="s">
        <v>47</v>
      </c>
    </row>
    <row r="3" spans="2:11" x14ac:dyDescent="0.2">
      <c r="B3" s="27"/>
      <c r="C3" s="28"/>
      <c r="D3" t="s">
        <v>40</v>
      </c>
      <c r="E3" t="s">
        <v>41</v>
      </c>
      <c r="F3" t="s">
        <v>40</v>
      </c>
      <c r="G3" t="s">
        <v>41</v>
      </c>
      <c r="I3" t="s">
        <v>40</v>
      </c>
      <c r="J3">
        <v>2.75</v>
      </c>
      <c r="K3">
        <f>+J3*25.4</f>
        <v>69.849999999999994</v>
      </c>
    </row>
    <row r="4" spans="2:11" x14ac:dyDescent="0.2">
      <c r="B4" s="27" t="s">
        <v>42</v>
      </c>
      <c r="C4">
        <v>10</v>
      </c>
      <c r="D4">
        <v>2.5</v>
      </c>
      <c r="E4">
        <v>1</v>
      </c>
      <c r="F4">
        <f>+D4*25.4</f>
        <v>63.5</v>
      </c>
      <c r="G4">
        <f>+E4*25.4</f>
        <v>25.4</v>
      </c>
      <c r="I4" t="s">
        <v>41</v>
      </c>
      <c r="J4">
        <v>2.5</v>
      </c>
      <c r="K4">
        <f>+J4*25.4</f>
        <v>63.5</v>
      </c>
    </row>
    <row r="5" spans="2:11" x14ac:dyDescent="0.2">
      <c r="B5" s="27"/>
      <c r="C5">
        <v>17</v>
      </c>
      <c r="D5">
        <v>4</v>
      </c>
      <c r="E5">
        <v>1.5</v>
      </c>
      <c r="F5">
        <f t="shared" ref="F5:G12" si="0">+D5*25.4</f>
        <v>101.6</v>
      </c>
      <c r="G5">
        <f t="shared" si="0"/>
        <v>38.099999999999994</v>
      </c>
    </row>
    <row r="6" spans="2:11" x14ac:dyDescent="0.2">
      <c r="B6" s="27"/>
      <c r="C6">
        <v>30</v>
      </c>
      <c r="D6">
        <v>5</v>
      </c>
      <c r="E6">
        <v>2</v>
      </c>
      <c r="F6">
        <f t="shared" si="0"/>
        <v>127</v>
      </c>
      <c r="G6">
        <f t="shared" si="0"/>
        <v>50.8</v>
      </c>
    </row>
    <row r="7" spans="2:11" x14ac:dyDescent="0.2">
      <c r="B7" s="27" t="s">
        <v>43</v>
      </c>
      <c r="C7">
        <v>10</v>
      </c>
      <c r="D7">
        <v>3</v>
      </c>
      <c r="E7">
        <v>1.5</v>
      </c>
      <c r="F7">
        <f t="shared" si="0"/>
        <v>76.199999999999989</v>
      </c>
      <c r="G7">
        <f t="shared" si="0"/>
        <v>38.099999999999994</v>
      </c>
    </row>
    <row r="8" spans="2:11" x14ac:dyDescent="0.2">
      <c r="B8" s="27"/>
      <c r="C8">
        <v>17</v>
      </c>
      <c r="D8">
        <v>4</v>
      </c>
      <c r="E8">
        <v>1.5</v>
      </c>
      <c r="F8">
        <f t="shared" si="0"/>
        <v>101.6</v>
      </c>
      <c r="G8">
        <f t="shared" si="0"/>
        <v>38.099999999999994</v>
      </c>
    </row>
    <row r="9" spans="2:11" x14ac:dyDescent="0.2">
      <c r="B9" s="27"/>
      <c r="C9">
        <v>30</v>
      </c>
      <c r="D9">
        <v>6</v>
      </c>
      <c r="E9">
        <v>2.5</v>
      </c>
      <c r="F9">
        <f t="shared" si="0"/>
        <v>152.39999999999998</v>
      </c>
      <c r="G9">
        <f t="shared" si="0"/>
        <v>63.5</v>
      </c>
    </row>
    <row r="10" spans="2:11" x14ac:dyDescent="0.2">
      <c r="B10" s="27" t="s">
        <v>44</v>
      </c>
      <c r="C10">
        <v>12</v>
      </c>
      <c r="D10">
        <v>3.5</v>
      </c>
      <c r="E10">
        <v>1.5</v>
      </c>
      <c r="F10">
        <f t="shared" si="0"/>
        <v>88.899999999999991</v>
      </c>
      <c r="G10">
        <f t="shared" si="0"/>
        <v>38.099999999999994</v>
      </c>
    </row>
    <row r="11" spans="2:11" x14ac:dyDescent="0.2">
      <c r="B11" s="27"/>
      <c r="C11">
        <v>17</v>
      </c>
      <c r="D11">
        <v>5</v>
      </c>
      <c r="E11">
        <v>2</v>
      </c>
      <c r="F11">
        <f t="shared" si="0"/>
        <v>127</v>
      </c>
      <c r="G11">
        <f t="shared" si="0"/>
        <v>50.8</v>
      </c>
    </row>
    <row r="12" spans="2:11" x14ac:dyDescent="0.2">
      <c r="B12" s="27"/>
      <c r="C12">
        <v>30</v>
      </c>
      <c r="D12">
        <v>6.5</v>
      </c>
      <c r="E12">
        <v>2</v>
      </c>
      <c r="F12">
        <f t="shared" si="0"/>
        <v>165.1</v>
      </c>
      <c r="G12">
        <f t="shared" si="0"/>
        <v>50.8</v>
      </c>
    </row>
    <row r="13" spans="2:11" x14ac:dyDescent="0.2">
      <c r="E13" t="s">
        <v>48</v>
      </c>
      <c r="F13">
        <f>AVERAGE(F4:F12)</f>
        <v>111.47777777777777</v>
      </c>
      <c r="G13">
        <f>AVERAGE(G4:G12)</f>
        <v>43.74444444444444</v>
      </c>
    </row>
    <row r="14" spans="2:11" x14ac:dyDescent="0.2">
      <c r="E14" t="s">
        <v>49</v>
      </c>
      <c r="F14">
        <f>STDEV(F4:F12)</f>
        <v>34.064526188462445</v>
      </c>
      <c r="G14">
        <f>STDEV(G4:G12)</f>
        <v>11.200347216840086</v>
      </c>
    </row>
  </sheetData>
  <mergeCells count="7">
    <mergeCell ref="B7:B9"/>
    <mergeCell ref="B10:B12"/>
    <mergeCell ref="F2:G2"/>
    <mergeCell ref="D2:E2"/>
    <mergeCell ref="C2:C3"/>
    <mergeCell ref="B2:B3"/>
    <mergeCell ref="B4:B6"/>
  </mergeCells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2" baseType="variant">
      <vt:variant>
        <vt:lpstr>Worksheets</vt:lpstr>
      </vt:variant>
      <vt:variant>
        <vt:i4>3</vt:i4>
      </vt:variant>
    </vt:vector>
  </HeadingPairs>
  <TitlesOfParts>
    <vt:vector size="3" baseType="lpstr">
      <vt:lpstr>Carbonation Original</vt:lpstr>
      <vt:lpstr>Carbonation Modified</vt:lpstr>
      <vt:lpstr>Cover</vt:lpstr>
    </vt:vector>
  </TitlesOfParts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Li, Gang</dc:creator>
  <cp:lastModifiedBy>Gang Li</cp:lastModifiedBy>
  <dcterms:created xsi:type="dcterms:W3CDTF">2019-09-23T14:10:37Z</dcterms:created>
  <dcterms:modified xsi:type="dcterms:W3CDTF">2020-07-04T03:01:09Z</dcterms:modified>
</cp:coreProperties>
</file>